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ayfa1" sheetId="1" r:id="rId1"/>
  </sheets>
  <definedNames>
    <definedName name="_xlnm._FilterDatabase" localSheetId="0" hidden="1">Sayfa1!$A$1:$AC$1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" i="1" l="1"/>
  <c r="AB19" i="1"/>
  <c r="Y3" i="1"/>
  <c r="Y4" i="1"/>
  <c r="AB4" i="1" s="1"/>
  <c r="Y5" i="1"/>
  <c r="AB5" i="1" s="1"/>
  <c r="Y6" i="1"/>
  <c r="AB6" i="1" s="1"/>
  <c r="Y7" i="1"/>
  <c r="AB7" i="1" s="1"/>
  <c r="Y8" i="1"/>
  <c r="AB8" i="1" s="1"/>
  <c r="Y9" i="1"/>
  <c r="AB9" i="1" s="1"/>
  <c r="Y10" i="1"/>
  <c r="AB10" i="1" s="1"/>
  <c r="Y11" i="1"/>
  <c r="AB11" i="1" s="1"/>
  <c r="Y12" i="1"/>
  <c r="AB12" i="1" s="1"/>
  <c r="Y13" i="1"/>
  <c r="AB13" i="1" s="1"/>
  <c r="Y14" i="1"/>
  <c r="AB14" i="1" s="1"/>
  <c r="Y15" i="1"/>
  <c r="AB15" i="1" s="1"/>
  <c r="Y16" i="1"/>
  <c r="AB16" i="1" s="1"/>
  <c r="Y17" i="1"/>
  <c r="AB17" i="1" s="1"/>
  <c r="Y18" i="1"/>
  <c r="AB18" i="1" s="1"/>
  <c r="Y19" i="1"/>
  <c r="Y20" i="1"/>
  <c r="AB20" i="1" s="1"/>
  <c r="Y2" i="1"/>
  <c r="AB2" i="1" s="1"/>
  <c r="B20" i="1" l="1"/>
  <c r="K20" i="1"/>
  <c r="J20" i="1"/>
  <c r="I20" i="1"/>
  <c r="B19" i="1"/>
  <c r="K19" i="1"/>
  <c r="J19" i="1"/>
  <c r="I19" i="1"/>
  <c r="B18" i="1"/>
  <c r="K18" i="1"/>
  <c r="J18" i="1"/>
  <c r="I18" i="1"/>
  <c r="B17" i="1"/>
  <c r="K17" i="1"/>
  <c r="J17" i="1"/>
  <c r="I17" i="1"/>
  <c r="B16" i="1"/>
  <c r="K16" i="1"/>
  <c r="J16" i="1"/>
  <c r="I16" i="1"/>
  <c r="B15" i="1"/>
  <c r="K15" i="1"/>
  <c r="J15" i="1"/>
  <c r="I15" i="1"/>
  <c r="B14" i="1"/>
  <c r="K14" i="1"/>
  <c r="J14" i="1"/>
  <c r="I14" i="1"/>
  <c r="B13" i="1"/>
  <c r="K13" i="1"/>
  <c r="J13" i="1"/>
  <c r="I13" i="1"/>
  <c r="B12" i="1"/>
  <c r="K12" i="1"/>
  <c r="J12" i="1"/>
  <c r="I12" i="1"/>
  <c r="B11" i="1"/>
  <c r="K11" i="1"/>
  <c r="J11" i="1"/>
  <c r="I11" i="1"/>
  <c r="B10" i="1"/>
  <c r="K10" i="1"/>
  <c r="J10" i="1"/>
  <c r="I10" i="1"/>
  <c r="B9" i="1"/>
  <c r="K9" i="1"/>
  <c r="J9" i="1"/>
  <c r="I9" i="1"/>
  <c r="B8" i="1"/>
  <c r="K8" i="1"/>
  <c r="J8" i="1"/>
  <c r="I8" i="1"/>
  <c r="B7" i="1"/>
  <c r="K7" i="1"/>
  <c r="J7" i="1"/>
  <c r="I7" i="1"/>
  <c r="B6" i="1"/>
  <c r="K6" i="1"/>
  <c r="J6" i="1"/>
  <c r="I6" i="1"/>
  <c r="B5" i="1"/>
  <c r="K5" i="1"/>
  <c r="J5" i="1"/>
  <c r="I5" i="1"/>
  <c r="B4" i="1"/>
  <c r="K4" i="1"/>
  <c r="J4" i="1"/>
  <c r="I4" i="1"/>
  <c r="B3" i="1"/>
  <c r="K3" i="1"/>
  <c r="J3" i="1"/>
  <c r="I3" i="1"/>
  <c r="B2" i="1"/>
  <c r="K2" i="1"/>
  <c r="J2" i="1"/>
  <c r="I2" i="1"/>
</calcChain>
</file>

<file path=xl/sharedStrings.xml><?xml version="1.0" encoding="utf-8"?>
<sst xmlns="http://schemas.openxmlformats.org/spreadsheetml/2006/main" count="143" uniqueCount="108">
  <si>
    <t>Yes</t>
  </si>
  <si>
    <t>Gülin Karahüseyinoğlu</t>
  </si>
  <si>
    <t>International Relations Office</t>
  </si>
  <si>
    <t>Romania</t>
  </si>
  <si>
    <t>479.03 km</t>
  </si>
  <si>
    <t>Hristina Nikolaeva Kacherilska Uğurlu</t>
  </si>
  <si>
    <t>Foundations Development</t>
  </si>
  <si>
    <t>European Academy of Innovation (Erasmus Innovation SRL)</t>
  </si>
  <si>
    <t>851.96 km</t>
  </si>
  <si>
    <t>Gökay Gürsoy</t>
  </si>
  <si>
    <t>Information Center</t>
  </si>
  <si>
    <t>Spain</t>
  </si>
  <si>
    <t>2813.78 km</t>
  </si>
  <si>
    <t>Yes*</t>
  </si>
  <si>
    <t>Pelin Atasoy</t>
  </si>
  <si>
    <t>Center for Individual and Academic Development</t>
  </si>
  <si>
    <t>Nottingham Trent University</t>
  </si>
  <si>
    <t>2649.6 km</t>
  </si>
  <si>
    <t>Dilara Sönmez</t>
  </si>
  <si>
    <t>Student Resources</t>
  </si>
  <si>
    <t>Staffordshire University</t>
  </si>
  <si>
    <t>2716.75 km</t>
  </si>
  <si>
    <t>Emirhan Deniz H CELEBI</t>
  </si>
  <si>
    <t>Gender and Women's Studies Center of Excellence</t>
  </si>
  <si>
    <t>Freie Universität Berlin, FB Geschichts- und Kulturwissenschaften Institut für Turkologie</t>
  </si>
  <si>
    <t>Germany</t>
  </si>
  <si>
    <t>1769.91 km</t>
  </si>
  <si>
    <t>Göknil Yaşar</t>
  </si>
  <si>
    <t>Research And Graduate Policies</t>
  </si>
  <si>
    <t>European Academy of Innovation</t>
  </si>
  <si>
    <t>Deniz Ulusoy Aydoğmuş</t>
  </si>
  <si>
    <t>Netherlands</t>
  </si>
  <si>
    <t>2248.5 km</t>
  </si>
  <si>
    <t>Pınar Çengelci</t>
  </si>
  <si>
    <t>Norwegian University of Science and Technology (NTNU)</t>
  </si>
  <si>
    <t>Norway</t>
  </si>
  <si>
    <t>2795.87 km</t>
  </si>
  <si>
    <t>Nursel Karakaya</t>
  </si>
  <si>
    <t>Faculty of Engineering and Natural Sciences</t>
  </si>
  <si>
    <t>Toyota Boshoku Europe N.V</t>
  </si>
  <si>
    <t>Belgium</t>
  </si>
  <si>
    <t>2208.9 km</t>
  </si>
  <si>
    <t>Ayşe Aldemir</t>
  </si>
  <si>
    <t>Sakıp Sabancı Museum</t>
  </si>
  <si>
    <t>Stibbert Museum, Florence</t>
  </si>
  <si>
    <t>Italy</t>
  </si>
  <si>
    <t>1520.72 km</t>
  </si>
  <si>
    <t>Gökçe Korkmaz</t>
  </si>
  <si>
    <t>Research Planning and Policy Development Office</t>
  </si>
  <si>
    <t>2019.79 km</t>
  </si>
  <si>
    <t>Zehra Korkmaz</t>
  </si>
  <si>
    <t>Estonia</t>
  </si>
  <si>
    <t>2083.3 km</t>
  </si>
  <si>
    <t>İlayda Ece Ova</t>
  </si>
  <si>
    <t>Yellow Window</t>
  </si>
  <si>
    <t>2220.46 km</t>
  </si>
  <si>
    <t>Gözde Doğmuş</t>
  </si>
  <si>
    <t>Mustafa Çakır</t>
  </si>
  <si>
    <t>Serbia</t>
  </si>
  <si>
    <t>847.43 km</t>
  </si>
  <si>
    <t>Serdar Semiz</t>
  </si>
  <si>
    <t>Information Technology</t>
  </si>
  <si>
    <t>Vytautas Magnus University</t>
  </si>
  <si>
    <t>Lithuania</t>
  </si>
  <si>
    <t>1605.57 km</t>
  </si>
  <si>
    <t>Zeynep Ezgi Erdem</t>
  </si>
  <si>
    <t>2195.78 km</t>
  </si>
  <si>
    <t>Nihal Öztolan Erol</t>
  </si>
  <si>
    <t>University Medical Center Utrecht</t>
  </si>
  <si>
    <t>2215.18 km</t>
  </si>
  <si>
    <t>Grant Status</t>
  </si>
  <si>
    <t>Applicant (Name-Surname)</t>
  </si>
  <si>
    <t>TOTAL POINTS</t>
  </si>
  <si>
    <t>Unit/Faculty at SU</t>
  </si>
  <si>
    <t>The Host Institution</t>
  </si>
  <si>
    <t xml:space="preserve"> Country (Institution/Enterprise)</t>
  </si>
  <si>
    <t>Duration of Mobility (including 2 travel days)</t>
  </si>
  <si>
    <t>Total Daily Grant</t>
  </si>
  <si>
    <t>TOTAL GRANT (Euro)</t>
  </si>
  <si>
    <t>Daily Grant (Euro)</t>
  </si>
  <si>
    <t>Travel Support</t>
  </si>
  <si>
    <t>Distance</t>
  </si>
  <si>
    <t>Job Start Date</t>
  </si>
  <si>
    <t>Today</t>
  </si>
  <si>
    <t>* Staff members  who have never benefited from the experience: + 6 (will not be applied to staff working at SU less than 1 year)</t>
  </si>
  <si>
    <t>* An institution that has never been visited :    +1</t>
  </si>
  <si>
    <t>* A Country that has never been visited:    +1</t>
  </si>
  <si>
    <t>* Work experience at SU:  + n working years at SU.  If n&gt; 6 then the partipant will receive max. 6 pnts.</t>
  </si>
  <si>
    <t>* A visit to locations where we currently have Erasmus students studying   +1                                                                                   </t>
  </si>
  <si>
    <t>* Application from A Unit that has never been involved +1</t>
  </si>
  <si>
    <t>*Child /spouse of martyr or veteran +2</t>
  </si>
  <si>
    <t>*Staff with disability +10</t>
  </si>
  <si>
    <t xml:space="preserve"> *English Language Certificate (Language test score showing your proficiency or a degree in undergraduate or graduate program entirely taught in English) +10</t>
  </si>
  <si>
    <t>* Visiting country of nationality -10</t>
  </si>
  <si>
    <t>* Benefiting from the programme  in the last 3 years:    ( n times x -3)</t>
  </si>
  <si>
    <t>UK</t>
  </si>
  <si>
    <t>* All ongoing Erasmus+ mobility activities until 31st of January,2020 will be covered by the Erasmus+ contingency measures.  The situation remains uncertain for the mobility starting as of 31st of January, 2020,if the United Kingdom leaves the EU with "no deal"</t>
  </si>
  <si>
    <t>Work Experience/Year</t>
  </si>
  <si>
    <t>Work Experience/Month</t>
  </si>
  <si>
    <t>Work Experience/Day</t>
  </si>
  <si>
    <t>Polytechnic University Bucharest</t>
  </si>
  <si>
    <t xml:space="preserve"> IE UNIVERSIDAD</t>
  </si>
  <si>
    <t>Erasmus Universiteit Rotterdam</t>
  </si>
  <si>
    <t>UNIVERSITAET HAMBURG</t>
  </si>
  <si>
    <t>TALLINNA TEHNIKAÜLIKOOL</t>
  </si>
  <si>
    <t>FREIE UNIVERSITAET BERLIN</t>
  </si>
  <si>
    <t>UNIVERSITY OF BELGRADE</t>
  </si>
  <si>
    <t>Katholieke Universiteit Leuven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</si>
</sst>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  <charset val="162"/>
    </font>
    <font>
      <b/>
      <sz val="10"/>
      <color theme="1"/>
      <name val="Arial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zoomScale="96" zoomScaleNormal="96" workbookViewId="0">
      <selection activeCell="I1" sqref="I1"/>
    </sheetView>
  </sheetViews>
  <sheetFormatPr defaultRowHeight="30" customHeight="1" x14ac:dyDescent="0.3"/>
  <cols>
    <col min="3" max="3" width="25.109375" style="3" customWidth="1"/>
    <col min="4" max="4" width="24.109375" style="3" customWidth="1"/>
    <col min="5" max="5" width="39" bestFit="1" customWidth="1"/>
    <col min="6" max="6" width="9.33203125" customWidth="1"/>
    <col min="7" max="7" width="11.5546875" customWidth="1"/>
    <col min="8" max="8" width="10.6640625" customWidth="1"/>
    <col min="12" max="12" width="11.44140625" customWidth="1"/>
    <col min="20" max="20" width="16.33203125" customWidth="1"/>
    <col min="23" max="23" width="8.109375" customWidth="1"/>
    <col min="24" max="24" width="10.88671875" customWidth="1"/>
    <col min="25" max="25" width="10.44140625" customWidth="1"/>
    <col min="26" max="26" width="11.88671875" customWidth="1"/>
    <col min="28" max="28" width="9.6640625" bestFit="1" customWidth="1"/>
    <col min="29" max="29" width="10" bestFit="1" customWidth="1"/>
  </cols>
  <sheetData>
    <row r="1" spans="1:29" s="2" customFormat="1" ht="146.25" customHeight="1" x14ac:dyDescent="0.3">
      <c r="A1" s="16" t="s">
        <v>70</v>
      </c>
      <c r="B1" s="16" t="s">
        <v>72</v>
      </c>
      <c r="C1" s="17" t="s">
        <v>71</v>
      </c>
      <c r="D1" s="17" t="s">
        <v>73</v>
      </c>
      <c r="E1" s="16" t="s">
        <v>74</v>
      </c>
      <c r="F1" s="16" t="s">
        <v>75</v>
      </c>
      <c r="G1" s="16" t="s">
        <v>82</v>
      </c>
      <c r="H1" s="16" t="s">
        <v>83</v>
      </c>
      <c r="I1" s="16" t="s">
        <v>97</v>
      </c>
      <c r="J1" s="16" t="s">
        <v>98</v>
      </c>
      <c r="K1" s="16" t="s">
        <v>99</v>
      </c>
      <c r="L1" s="16" t="s">
        <v>84</v>
      </c>
      <c r="M1" s="16" t="s">
        <v>85</v>
      </c>
      <c r="N1" s="16" t="s">
        <v>86</v>
      </c>
      <c r="O1" s="16" t="s">
        <v>87</v>
      </c>
      <c r="P1" s="16" t="s">
        <v>88</v>
      </c>
      <c r="Q1" s="16" t="s">
        <v>89</v>
      </c>
      <c r="R1" s="16" t="s">
        <v>90</v>
      </c>
      <c r="S1" s="16" t="s">
        <v>91</v>
      </c>
      <c r="T1" s="16" t="s">
        <v>92</v>
      </c>
      <c r="U1" s="16" t="s">
        <v>93</v>
      </c>
      <c r="V1" s="16" t="s">
        <v>94</v>
      </c>
      <c r="W1" s="16" t="s">
        <v>76</v>
      </c>
      <c r="X1" s="16" t="s">
        <v>79</v>
      </c>
      <c r="Y1" s="16" t="s">
        <v>77</v>
      </c>
      <c r="Z1" s="16" t="s">
        <v>80</v>
      </c>
      <c r="AA1" s="16" t="s">
        <v>81</v>
      </c>
      <c r="AB1" s="16" t="s">
        <v>78</v>
      </c>
    </row>
    <row r="2" spans="1:29" s="1" customFormat="1" ht="30" customHeight="1" x14ac:dyDescent="0.3">
      <c r="A2" s="6" t="s">
        <v>0</v>
      </c>
      <c r="B2" s="11">
        <f t="shared" ref="B2:B20" si="0">L2+M2+N2+O2+P2+Q2+R2+S2+T2+U2+V2</f>
        <v>25</v>
      </c>
      <c r="C2" s="7" t="s">
        <v>1</v>
      </c>
      <c r="D2" s="7" t="s">
        <v>2</v>
      </c>
      <c r="E2" s="6" t="s">
        <v>100</v>
      </c>
      <c r="F2" s="6" t="s">
        <v>3</v>
      </c>
      <c r="G2" s="8">
        <v>38404</v>
      </c>
      <c r="H2" s="8">
        <v>43798</v>
      </c>
      <c r="I2" s="9">
        <f t="shared" ref="I2:I20" si="1">YEAR(H2)-YEAR(G2)-IF(OR(MONTH(H2)&lt;MONTH(G2),AND(MONTH(H2)=MONTH(G2),DAY(H2)&lt;DAY(G2))),1,0)</f>
        <v>14</v>
      </c>
      <c r="J2" s="9">
        <f t="shared" ref="J2:J20" si="2">MONTH(H2)-MONTH(G2)+IF(AND(MONTH(H2)&lt;=MONTH(G2),DAY(H2)&lt;DAY(G2)),11,IF(AND(MONTH(H2)&lt;MONTH(G2),DAY(H2) &gt;=DAY(G2)),12,IF(AND(MONTH(H2)&gt;MONTH(G2),DAY(H2)&lt;DAY(G2)),-1)))</f>
        <v>9</v>
      </c>
      <c r="K2" s="10">
        <f t="shared" ref="K2:K20" si="3">H2-DATE(YEAR(H2),MONTH(H2)-IF(DAY(H2)&lt;DAY(G2),1,0),DAY(G2))</f>
        <v>8</v>
      </c>
      <c r="L2" s="12">
        <v>6</v>
      </c>
      <c r="M2" s="12">
        <v>1</v>
      </c>
      <c r="N2" s="12">
        <v>1</v>
      </c>
      <c r="O2" s="12">
        <v>6</v>
      </c>
      <c r="P2" s="12">
        <v>1</v>
      </c>
      <c r="Q2" s="13">
        <v>0</v>
      </c>
      <c r="R2" s="12">
        <v>0</v>
      </c>
      <c r="S2" s="12">
        <v>0</v>
      </c>
      <c r="T2" s="12">
        <v>10</v>
      </c>
      <c r="U2" s="12">
        <v>0</v>
      </c>
      <c r="V2" s="12">
        <v>0</v>
      </c>
      <c r="W2" s="6">
        <v>7</v>
      </c>
      <c r="X2" s="14">
        <v>119</v>
      </c>
      <c r="Y2" s="14">
        <f t="shared" ref="Y2:Y20" si="4">W2*X2</f>
        <v>833</v>
      </c>
      <c r="Z2" s="14">
        <v>180</v>
      </c>
      <c r="AA2" s="6" t="s">
        <v>4</v>
      </c>
      <c r="AB2" s="14">
        <f t="shared" ref="AB2:AB20" si="5">Y2+Z2</f>
        <v>1013</v>
      </c>
      <c r="AC2" s="15"/>
    </row>
    <row r="3" spans="1:29" s="1" customFormat="1" ht="30" customHeight="1" x14ac:dyDescent="0.3">
      <c r="A3" s="6" t="s">
        <v>0</v>
      </c>
      <c r="B3" s="6">
        <f t="shared" si="0"/>
        <v>24</v>
      </c>
      <c r="C3" s="7" t="s">
        <v>5</v>
      </c>
      <c r="D3" s="7" t="s">
        <v>6</v>
      </c>
      <c r="E3" s="6" t="s">
        <v>7</v>
      </c>
      <c r="F3" s="6" t="s">
        <v>3</v>
      </c>
      <c r="G3" s="8">
        <v>41579</v>
      </c>
      <c r="H3" s="8">
        <v>43798</v>
      </c>
      <c r="I3" s="9">
        <f t="shared" si="1"/>
        <v>6</v>
      </c>
      <c r="J3" s="9">
        <f t="shared" si="2"/>
        <v>0</v>
      </c>
      <c r="K3" s="10">
        <f t="shared" si="3"/>
        <v>28</v>
      </c>
      <c r="L3" s="12">
        <v>6</v>
      </c>
      <c r="M3" s="12">
        <v>1</v>
      </c>
      <c r="N3" s="12">
        <v>1</v>
      </c>
      <c r="O3" s="12">
        <v>6</v>
      </c>
      <c r="P3" s="12">
        <v>0</v>
      </c>
      <c r="Q3" s="13">
        <v>0</v>
      </c>
      <c r="R3" s="12">
        <v>0</v>
      </c>
      <c r="S3" s="12">
        <v>0</v>
      </c>
      <c r="T3" s="12">
        <v>10</v>
      </c>
      <c r="U3" s="12">
        <v>0</v>
      </c>
      <c r="V3" s="12">
        <v>0</v>
      </c>
      <c r="W3" s="6">
        <v>7</v>
      </c>
      <c r="X3" s="14">
        <v>119</v>
      </c>
      <c r="Y3" s="14">
        <f t="shared" si="4"/>
        <v>833</v>
      </c>
      <c r="Z3" s="14">
        <v>275</v>
      </c>
      <c r="AA3" s="6" t="s">
        <v>8</v>
      </c>
      <c r="AB3" s="14">
        <f t="shared" si="5"/>
        <v>1108</v>
      </c>
      <c r="AC3" s="15"/>
    </row>
    <row r="4" spans="1:29" s="1" customFormat="1" ht="30" customHeight="1" x14ac:dyDescent="0.3">
      <c r="A4" s="6" t="s">
        <v>0</v>
      </c>
      <c r="B4" s="6">
        <f t="shared" si="0"/>
        <v>24</v>
      </c>
      <c r="C4" s="7" t="s">
        <v>9</v>
      </c>
      <c r="D4" s="7" t="s">
        <v>10</v>
      </c>
      <c r="E4" s="6" t="s">
        <v>101</v>
      </c>
      <c r="F4" s="6" t="s">
        <v>11</v>
      </c>
      <c r="G4" s="8">
        <v>40483</v>
      </c>
      <c r="H4" s="8">
        <v>43798</v>
      </c>
      <c r="I4" s="9">
        <f t="shared" si="1"/>
        <v>9</v>
      </c>
      <c r="J4" s="9">
        <f t="shared" si="2"/>
        <v>0</v>
      </c>
      <c r="K4" s="10">
        <f t="shared" si="3"/>
        <v>28</v>
      </c>
      <c r="L4" s="12">
        <v>6</v>
      </c>
      <c r="M4" s="12">
        <v>1</v>
      </c>
      <c r="N4" s="12">
        <v>0</v>
      </c>
      <c r="O4" s="12">
        <v>6</v>
      </c>
      <c r="P4" s="12">
        <v>1</v>
      </c>
      <c r="Q4" s="13">
        <v>0</v>
      </c>
      <c r="R4" s="12">
        <v>0</v>
      </c>
      <c r="S4" s="12">
        <v>0</v>
      </c>
      <c r="T4" s="12">
        <v>10</v>
      </c>
      <c r="U4" s="12">
        <v>0</v>
      </c>
      <c r="V4" s="12">
        <v>0</v>
      </c>
      <c r="W4" s="6">
        <v>7</v>
      </c>
      <c r="X4" s="14">
        <v>136</v>
      </c>
      <c r="Y4" s="14">
        <f t="shared" si="4"/>
        <v>952</v>
      </c>
      <c r="Z4" s="14">
        <v>360</v>
      </c>
      <c r="AA4" s="6" t="s">
        <v>12</v>
      </c>
      <c r="AB4" s="14">
        <f t="shared" si="5"/>
        <v>1312</v>
      </c>
      <c r="AC4" s="15"/>
    </row>
    <row r="5" spans="1:29" s="1" customFormat="1" ht="30" customHeight="1" x14ac:dyDescent="0.3">
      <c r="A5" s="6" t="s">
        <v>13</v>
      </c>
      <c r="B5" s="6">
        <f t="shared" si="0"/>
        <v>22</v>
      </c>
      <c r="C5" s="7" t="s">
        <v>14</v>
      </c>
      <c r="D5" s="7" t="s">
        <v>15</v>
      </c>
      <c r="E5" s="6" t="s">
        <v>16</v>
      </c>
      <c r="F5" s="6" t="s">
        <v>95</v>
      </c>
      <c r="G5" s="8">
        <v>41792</v>
      </c>
      <c r="H5" s="8">
        <v>43798</v>
      </c>
      <c r="I5" s="9">
        <f t="shared" si="1"/>
        <v>5</v>
      </c>
      <c r="J5" s="9">
        <f t="shared" si="2"/>
        <v>5</v>
      </c>
      <c r="K5" s="10">
        <f t="shared" si="3"/>
        <v>27</v>
      </c>
      <c r="L5" s="12">
        <v>6</v>
      </c>
      <c r="M5" s="12">
        <v>1</v>
      </c>
      <c r="N5" s="12">
        <v>0</v>
      </c>
      <c r="O5" s="12">
        <v>5</v>
      </c>
      <c r="P5" s="12">
        <v>0</v>
      </c>
      <c r="Q5" s="13">
        <v>0</v>
      </c>
      <c r="R5" s="12">
        <v>0</v>
      </c>
      <c r="S5" s="12">
        <v>0</v>
      </c>
      <c r="T5" s="12">
        <v>10</v>
      </c>
      <c r="U5" s="12">
        <v>0</v>
      </c>
      <c r="V5" s="12">
        <v>0</v>
      </c>
      <c r="W5" s="6">
        <v>4</v>
      </c>
      <c r="X5" s="14">
        <v>153</v>
      </c>
      <c r="Y5" s="14">
        <f t="shared" si="4"/>
        <v>612</v>
      </c>
      <c r="Z5" s="14">
        <v>360</v>
      </c>
      <c r="AA5" s="6" t="s">
        <v>17</v>
      </c>
      <c r="AB5" s="14">
        <f t="shared" si="5"/>
        <v>972</v>
      </c>
      <c r="AC5" s="15"/>
    </row>
    <row r="6" spans="1:29" s="1" customFormat="1" ht="30" customHeight="1" x14ac:dyDescent="0.3">
      <c r="A6" s="6" t="s">
        <v>13</v>
      </c>
      <c r="B6" s="6">
        <f t="shared" si="0"/>
        <v>22</v>
      </c>
      <c r="C6" s="7" t="s">
        <v>18</v>
      </c>
      <c r="D6" s="7" t="s">
        <v>19</v>
      </c>
      <c r="E6" s="6" t="s">
        <v>20</v>
      </c>
      <c r="F6" s="6" t="s">
        <v>95</v>
      </c>
      <c r="G6" s="8">
        <v>42233</v>
      </c>
      <c r="H6" s="8">
        <v>43798</v>
      </c>
      <c r="I6" s="9">
        <f t="shared" si="1"/>
        <v>4</v>
      </c>
      <c r="J6" s="9">
        <f t="shared" si="2"/>
        <v>3</v>
      </c>
      <c r="K6" s="10">
        <f t="shared" si="3"/>
        <v>12</v>
      </c>
      <c r="L6" s="12">
        <v>6</v>
      </c>
      <c r="M6" s="12">
        <v>1</v>
      </c>
      <c r="N6" s="12">
        <v>0</v>
      </c>
      <c r="O6" s="12">
        <v>4</v>
      </c>
      <c r="P6" s="12">
        <v>0</v>
      </c>
      <c r="Q6" s="13">
        <v>1</v>
      </c>
      <c r="R6" s="12">
        <v>0</v>
      </c>
      <c r="S6" s="12">
        <v>0</v>
      </c>
      <c r="T6" s="12">
        <v>10</v>
      </c>
      <c r="U6" s="12">
        <v>0</v>
      </c>
      <c r="V6" s="12">
        <v>0</v>
      </c>
      <c r="W6" s="6">
        <v>7</v>
      </c>
      <c r="X6" s="14">
        <v>153</v>
      </c>
      <c r="Y6" s="14">
        <f t="shared" si="4"/>
        <v>1071</v>
      </c>
      <c r="Z6" s="14">
        <v>360</v>
      </c>
      <c r="AA6" s="6" t="s">
        <v>21</v>
      </c>
      <c r="AB6" s="14">
        <f t="shared" si="5"/>
        <v>1431</v>
      </c>
      <c r="AC6" s="15"/>
    </row>
    <row r="7" spans="1:29" s="1" customFormat="1" ht="30" customHeight="1" x14ac:dyDescent="0.3">
      <c r="A7" s="6" t="s">
        <v>0</v>
      </c>
      <c r="B7" s="6">
        <f t="shared" si="0"/>
        <v>21</v>
      </c>
      <c r="C7" s="7" t="s">
        <v>22</v>
      </c>
      <c r="D7" s="7" t="s">
        <v>23</v>
      </c>
      <c r="E7" s="6" t="s">
        <v>24</v>
      </c>
      <c r="F7" s="6" t="s">
        <v>25</v>
      </c>
      <c r="G7" s="8">
        <v>43346</v>
      </c>
      <c r="H7" s="8">
        <v>43798</v>
      </c>
      <c r="I7" s="9">
        <f t="shared" si="1"/>
        <v>1</v>
      </c>
      <c r="J7" s="9">
        <f t="shared" si="2"/>
        <v>2</v>
      </c>
      <c r="K7" s="10">
        <f t="shared" si="3"/>
        <v>26</v>
      </c>
      <c r="L7" s="12">
        <v>6</v>
      </c>
      <c r="M7" s="12">
        <v>1</v>
      </c>
      <c r="N7" s="12">
        <v>0</v>
      </c>
      <c r="O7" s="12">
        <v>1</v>
      </c>
      <c r="P7" s="12">
        <v>1</v>
      </c>
      <c r="Q7" s="13">
        <v>0</v>
      </c>
      <c r="R7" s="12">
        <v>2</v>
      </c>
      <c r="S7" s="12">
        <v>0</v>
      </c>
      <c r="T7" s="12">
        <v>10</v>
      </c>
      <c r="U7" s="12">
        <v>0</v>
      </c>
      <c r="V7" s="12">
        <v>0</v>
      </c>
      <c r="W7" s="6">
        <v>6</v>
      </c>
      <c r="X7" s="14">
        <v>136</v>
      </c>
      <c r="Y7" s="14">
        <f t="shared" si="4"/>
        <v>816</v>
      </c>
      <c r="Z7" s="14">
        <v>275</v>
      </c>
      <c r="AA7" s="6" t="s">
        <v>26</v>
      </c>
      <c r="AB7" s="14">
        <f t="shared" si="5"/>
        <v>1091</v>
      </c>
      <c r="AC7" s="15"/>
    </row>
    <row r="8" spans="1:29" s="1" customFormat="1" ht="30" customHeight="1" x14ac:dyDescent="0.3">
      <c r="A8" s="6" t="s">
        <v>0</v>
      </c>
      <c r="B8" s="6">
        <f t="shared" si="0"/>
        <v>20</v>
      </c>
      <c r="C8" s="7" t="s">
        <v>27</v>
      </c>
      <c r="D8" s="7" t="s">
        <v>28</v>
      </c>
      <c r="E8" s="6" t="s">
        <v>29</v>
      </c>
      <c r="F8" s="6" t="s">
        <v>3</v>
      </c>
      <c r="G8" s="8">
        <v>43010</v>
      </c>
      <c r="H8" s="8">
        <v>43798</v>
      </c>
      <c r="I8" s="9">
        <f t="shared" si="1"/>
        <v>2</v>
      </c>
      <c r="J8" s="9">
        <f t="shared" si="2"/>
        <v>1</v>
      </c>
      <c r="K8" s="10">
        <f t="shared" si="3"/>
        <v>27</v>
      </c>
      <c r="L8" s="12">
        <v>6</v>
      </c>
      <c r="M8" s="12">
        <v>1</v>
      </c>
      <c r="N8" s="12">
        <v>1</v>
      </c>
      <c r="O8" s="12">
        <v>2</v>
      </c>
      <c r="P8" s="12">
        <v>0</v>
      </c>
      <c r="Q8" s="13">
        <v>0</v>
      </c>
      <c r="R8" s="12">
        <v>0</v>
      </c>
      <c r="S8" s="12">
        <v>0</v>
      </c>
      <c r="T8" s="12">
        <v>10</v>
      </c>
      <c r="U8" s="12">
        <v>0</v>
      </c>
      <c r="V8" s="12">
        <v>0</v>
      </c>
      <c r="W8" s="6">
        <v>7</v>
      </c>
      <c r="X8" s="14">
        <v>119</v>
      </c>
      <c r="Y8" s="14">
        <f t="shared" si="4"/>
        <v>833</v>
      </c>
      <c r="Z8" s="14">
        <v>275</v>
      </c>
      <c r="AA8" s="6" t="s">
        <v>8</v>
      </c>
      <c r="AB8" s="14">
        <f t="shared" si="5"/>
        <v>1108</v>
      </c>
      <c r="AC8" s="15"/>
    </row>
    <row r="9" spans="1:29" s="1" customFormat="1" ht="30" customHeight="1" x14ac:dyDescent="0.3">
      <c r="A9" s="6" t="s">
        <v>0</v>
      </c>
      <c r="B9" s="6">
        <f t="shared" si="0"/>
        <v>20</v>
      </c>
      <c r="C9" s="7" t="s">
        <v>30</v>
      </c>
      <c r="D9" s="7" t="s">
        <v>10</v>
      </c>
      <c r="E9" s="6" t="s">
        <v>102</v>
      </c>
      <c r="F9" s="6" t="s">
        <v>31</v>
      </c>
      <c r="G9" s="8">
        <v>42339</v>
      </c>
      <c r="H9" s="8">
        <v>43798</v>
      </c>
      <c r="I9" s="9">
        <f t="shared" si="1"/>
        <v>3</v>
      </c>
      <c r="J9" s="9">
        <f t="shared" si="2"/>
        <v>11</v>
      </c>
      <c r="K9" s="10">
        <f t="shared" si="3"/>
        <v>28</v>
      </c>
      <c r="L9" s="12">
        <v>6</v>
      </c>
      <c r="M9" s="12">
        <v>0</v>
      </c>
      <c r="N9" s="12">
        <v>0</v>
      </c>
      <c r="O9" s="12">
        <v>3</v>
      </c>
      <c r="P9" s="12">
        <v>1</v>
      </c>
      <c r="Q9" s="13">
        <v>0</v>
      </c>
      <c r="R9" s="12">
        <v>0</v>
      </c>
      <c r="S9" s="12">
        <v>0</v>
      </c>
      <c r="T9" s="12">
        <v>10</v>
      </c>
      <c r="U9" s="12">
        <v>0</v>
      </c>
      <c r="V9" s="12">
        <v>0</v>
      </c>
      <c r="W9" s="6">
        <v>7</v>
      </c>
      <c r="X9" s="14">
        <v>136</v>
      </c>
      <c r="Y9" s="14">
        <f t="shared" si="4"/>
        <v>952</v>
      </c>
      <c r="Z9" s="14">
        <v>360</v>
      </c>
      <c r="AA9" s="6" t="s">
        <v>32</v>
      </c>
      <c r="AB9" s="14">
        <f t="shared" si="5"/>
        <v>1312</v>
      </c>
      <c r="AC9" s="15"/>
    </row>
    <row r="10" spans="1:29" s="1" customFormat="1" ht="30" customHeight="1" x14ac:dyDescent="0.3">
      <c r="A10" s="6" t="s">
        <v>0</v>
      </c>
      <c r="B10" s="6">
        <f t="shared" si="0"/>
        <v>19</v>
      </c>
      <c r="C10" s="7" t="s">
        <v>33</v>
      </c>
      <c r="D10" s="7" t="s">
        <v>2</v>
      </c>
      <c r="E10" s="6" t="s">
        <v>34</v>
      </c>
      <c r="F10" s="6" t="s">
        <v>35</v>
      </c>
      <c r="G10" s="8">
        <v>43423</v>
      </c>
      <c r="H10" s="8">
        <v>43798</v>
      </c>
      <c r="I10" s="9">
        <f t="shared" si="1"/>
        <v>1</v>
      </c>
      <c r="J10" s="9">
        <f t="shared" si="2"/>
        <v>0</v>
      </c>
      <c r="K10" s="10">
        <f t="shared" si="3"/>
        <v>10</v>
      </c>
      <c r="L10" s="12">
        <v>6</v>
      </c>
      <c r="M10" s="12">
        <v>1</v>
      </c>
      <c r="N10" s="12">
        <v>1</v>
      </c>
      <c r="O10" s="12">
        <v>1</v>
      </c>
      <c r="P10" s="12">
        <v>0</v>
      </c>
      <c r="Q10" s="13">
        <v>0</v>
      </c>
      <c r="R10" s="12">
        <v>0</v>
      </c>
      <c r="S10" s="12">
        <v>0</v>
      </c>
      <c r="T10" s="12">
        <v>10</v>
      </c>
      <c r="U10" s="12">
        <v>0</v>
      </c>
      <c r="V10" s="12">
        <v>0</v>
      </c>
      <c r="W10" s="6">
        <v>6</v>
      </c>
      <c r="X10" s="14">
        <v>153</v>
      </c>
      <c r="Y10" s="14">
        <f t="shared" si="4"/>
        <v>918</v>
      </c>
      <c r="Z10" s="14">
        <v>360</v>
      </c>
      <c r="AA10" s="6" t="s">
        <v>36</v>
      </c>
      <c r="AB10" s="14">
        <f t="shared" si="5"/>
        <v>1278</v>
      </c>
      <c r="AC10" s="15"/>
    </row>
    <row r="11" spans="1:29" s="1" customFormat="1" ht="30" customHeight="1" x14ac:dyDescent="0.3">
      <c r="A11" s="6" t="s">
        <v>0</v>
      </c>
      <c r="B11" s="6">
        <f t="shared" si="0"/>
        <v>19</v>
      </c>
      <c r="C11" s="7" t="s">
        <v>37</v>
      </c>
      <c r="D11" s="7" t="s">
        <v>38</v>
      </c>
      <c r="E11" s="6" t="s">
        <v>39</v>
      </c>
      <c r="F11" s="6" t="s">
        <v>40</v>
      </c>
      <c r="G11" s="8">
        <v>42821</v>
      </c>
      <c r="H11" s="8">
        <v>43798</v>
      </c>
      <c r="I11" s="9">
        <f t="shared" si="1"/>
        <v>2</v>
      </c>
      <c r="J11" s="9">
        <f t="shared" si="2"/>
        <v>8</v>
      </c>
      <c r="K11" s="10">
        <f t="shared" si="3"/>
        <v>2</v>
      </c>
      <c r="L11" s="12">
        <v>6</v>
      </c>
      <c r="M11" s="12">
        <v>1</v>
      </c>
      <c r="N11" s="12">
        <v>0</v>
      </c>
      <c r="O11" s="12">
        <v>2</v>
      </c>
      <c r="P11" s="12">
        <v>0</v>
      </c>
      <c r="Q11" s="13">
        <v>0</v>
      </c>
      <c r="R11" s="12">
        <v>0</v>
      </c>
      <c r="S11" s="12">
        <v>0</v>
      </c>
      <c r="T11" s="12">
        <v>10</v>
      </c>
      <c r="U11" s="12">
        <v>0</v>
      </c>
      <c r="V11" s="12">
        <v>0</v>
      </c>
      <c r="W11" s="6">
        <v>7</v>
      </c>
      <c r="X11" s="14">
        <v>136</v>
      </c>
      <c r="Y11" s="14">
        <f t="shared" si="4"/>
        <v>952</v>
      </c>
      <c r="Z11" s="14">
        <v>360</v>
      </c>
      <c r="AA11" s="6" t="s">
        <v>41</v>
      </c>
      <c r="AB11" s="14">
        <f t="shared" si="5"/>
        <v>1312</v>
      </c>
      <c r="AC11" s="15"/>
    </row>
    <row r="12" spans="1:29" s="1" customFormat="1" ht="30" customHeight="1" x14ac:dyDescent="0.3">
      <c r="A12" s="6" t="s">
        <v>0</v>
      </c>
      <c r="B12" s="6">
        <f t="shared" si="0"/>
        <v>14</v>
      </c>
      <c r="C12" s="7" t="s">
        <v>42</v>
      </c>
      <c r="D12" s="7" t="s">
        <v>43</v>
      </c>
      <c r="E12" s="6" t="s">
        <v>44</v>
      </c>
      <c r="F12" s="6" t="s">
        <v>45</v>
      </c>
      <c r="G12" s="8">
        <v>37895</v>
      </c>
      <c r="H12" s="8">
        <v>43798</v>
      </c>
      <c r="I12" s="9">
        <f t="shared" si="1"/>
        <v>16</v>
      </c>
      <c r="J12" s="9">
        <f t="shared" si="2"/>
        <v>1</v>
      </c>
      <c r="K12" s="10">
        <f t="shared" si="3"/>
        <v>28</v>
      </c>
      <c r="L12" s="12">
        <v>0</v>
      </c>
      <c r="M12" s="12">
        <v>1</v>
      </c>
      <c r="N12" s="12">
        <v>0</v>
      </c>
      <c r="O12" s="12">
        <v>6</v>
      </c>
      <c r="P12" s="12">
        <v>0</v>
      </c>
      <c r="Q12" s="13">
        <v>0</v>
      </c>
      <c r="R12" s="12">
        <v>0</v>
      </c>
      <c r="S12" s="12">
        <v>0</v>
      </c>
      <c r="T12" s="12">
        <v>10</v>
      </c>
      <c r="U12" s="12">
        <v>0</v>
      </c>
      <c r="V12" s="12">
        <v>-3</v>
      </c>
      <c r="W12" s="6">
        <v>7</v>
      </c>
      <c r="X12" s="14">
        <v>136</v>
      </c>
      <c r="Y12" s="14">
        <f t="shared" si="4"/>
        <v>952</v>
      </c>
      <c r="Z12" s="14">
        <v>275</v>
      </c>
      <c r="AA12" s="6" t="s">
        <v>46</v>
      </c>
      <c r="AB12" s="14">
        <f t="shared" si="5"/>
        <v>1227</v>
      </c>
      <c r="AC12" s="15"/>
    </row>
    <row r="13" spans="1:29" s="1" customFormat="1" ht="30" customHeight="1" x14ac:dyDescent="0.3">
      <c r="A13" s="6" t="s">
        <v>0</v>
      </c>
      <c r="B13" s="6">
        <f t="shared" si="0"/>
        <v>13</v>
      </c>
      <c r="C13" s="7" t="s">
        <v>47</v>
      </c>
      <c r="D13" s="7" t="s">
        <v>48</v>
      </c>
      <c r="E13" s="6" t="s">
        <v>103</v>
      </c>
      <c r="F13" s="6" t="s">
        <v>25</v>
      </c>
      <c r="G13" s="8">
        <v>43647</v>
      </c>
      <c r="H13" s="8">
        <v>43798</v>
      </c>
      <c r="I13" s="9">
        <f t="shared" si="1"/>
        <v>0</v>
      </c>
      <c r="J13" s="9">
        <f t="shared" si="2"/>
        <v>4</v>
      </c>
      <c r="K13" s="10">
        <f t="shared" si="3"/>
        <v>28</v>
      </c>
      <c r="L13" s="12">
        <v>0</v>
      </c>
      <c r="M13" s="12">
        <v>1</v>
      </c>
      <c r="N13" s="12">
        <v>0</v>
      </c>
      <c r="O13" s="12">
        <v>0</v>
      </c>
      <c r="P13" s="12">
        <v>1</v>
      </c>
      <c r="Q13" s="13">
        <v>1</v>
      </c>
      <c r="R13" s="12">
        <v>0</v>
      </c>
      <c r="S13" s="12">
        <v>0</v>
      </c>
      <c r="T13" s="12">
        <v>10</v>
      </c>
      <c r="U13" s="12">
        <v>0</v>
      </c>
      <c r="V13" s="12">
        <v>0</v>
      </c>
      <c r="W13" s="6">
        <v>7</v>
      </c>
      <c r="X13" s="14">
        <v>136</v>
      </c>
      <c r="Y13" s="14">
        <f t="shared" si="4"/>
        <v>952</v>
      </c>
      <c r="Z13" s="14">
        <v>360</v>
      </c>
      <c r="AA13" s="6" t="s">
        <v>49</v>
      </c>
      <c r="AB13" s="14">
        <f t="shared" si="5"/>
        <v>1312</v>
      </c>
      <c r="AC13" s="15"/>
    </row>
    <row r="14" spans="1:29" s="1" customFormat="1" ht="30" customHeight="1" x14ac:dyDescent="0.3">
      <c r="A14" s="6" t="s">
        <v>0</v>
      </c>
      <c r="B14" s="11">
        <f t="shared" si="0"/>
        <v>11</v>
      </c>
      <c r="C14" s="7" t="s">
        <v>50</v>
      </c>
      <c r="D14" s="7" t="s">
        <v>28</v>
      </c>
      <c r="E14" s="6" t="s">
        <v>104</v>
      </c>
      <c r="F14" s="6" t="s">
        <v>51</v>
      </c>
      <c r="G14" s="8">
        <v>41913</v>
      </c>
      <c r="H14" s="8">
        <v>43798</v>
      </c>
      <c r="I14" s="9">
        <f t="shared" si="1"/>
        <v>5</v>
      </c>
      <c r="J14" s="9">
        <f t="shared" si="2"/>
        <v>1</v>
      </c>
      <c r="K14" s="10">
        <f t="shared" si="3"/>
        <v>28</v>
      </c>
      <c r="L14" s="12">
        <v>0</v>
      </c>
      <c r="M14" s="12">
        <v>1</v>
      </c>
      <c r="N14" s="12">
        <v>0</v>
      </c>
      <c r="O14" s="12">
        <v>5</v>
      </c>
      <c r="P14" s="12">
        <v>1</v>
      </c>
      <c r="Q14" s="13">
        <v>0</v>
      </c>
      <c r="R14" s="12">
        <v>0</v>
      </c>
      <c r="S14" s="12">
        <v>0</v>
      </c>
      <c r="T14" s="12">
        <v>10</v>
      </c>
      <c r="U14" s="12">
        <v>0</v>
      </c>
      <c r="V14" s="12">
        <v>-6</v>
      </c>
      <c r="W14" s="6">
        <v>5</v>
      </c>
      <c r="X14" s="14">
        <v>119</v>
      </c>
      <c r="Y14" s="14">
        <f t="shared" si="4"/>
        <v>595</v>
      </c>
      <c r="Z14" s="14">
        <v>360</v>
      </c>
      <c r="AA14" s="6" t="s">
        <v>52</v>
      </c>
      <c r="AB14" s="14">
        <f t="shared" si="5"/>
        <v>955</v>
      </c>
      <c r="AC14" s="15"/>
    </row>
    <row r="15" spans="1:29" s="1" customFormat="1" ht="30" customHeight="1" x14ac:dyDescent="0.3">
      <c r="A15" s="6" t="s">
        <v>0</v>
      </c>
      <c r="B15" s="6">
        <f t="shared" si="0"/>
        <v>11</v>
      </c>
      <c r="C15" s="7" t="s">
        <v>53</v>
      </c>
      <c r="D15" s="7" t="s">
        <v>23</v>
      </c>
      <c r="E15" s="6" t="s">
        <v>54</v>
      </c>
      <c r="F15" s="6" t="s">
        <v>40</v>
      </c>
      <c r="G15" s="8">
        <v>43451</v>
      </c>
      <c r="H15" s="8">
        <v>43798</v>
      </c>
      <c r="I15" s="9">
        <f t="shared" si="1"/>
        <v>0</v>
      </c>
      <c r="J15" s="9">
        <f t="shared" si="2"/>
        <v>11</v>
      </c>
      <c r="K15" s="10">
        <f t="shared" si="3"/>
        <v>12</v>
      </c>
      <c r="L15" s="12">
        <v>0</v>
      </c>
      <c r="M15" s="12">
        <v>1</v>
      </c>
      <c r="N15" s="12">
        <v>0</v>
      </c>
      <c r="O15" s="12">
        <v>0</v>
      </c>
      <c r="P15" s="12">
        <v>0</v>
      </c>
      <c r="Q15" s="13">
        <v>0</v>
      </c>
      <c r="R15" s="12">
        <v>0</v>
      </c>
      <c r="S15" s="12">
        <v>0</v>
      </c>
      <c r="T15" s="12">
        <v>10</v>
      </c>
      <c r="U15" s="12">
        <v>0</v>
      </c>
      <c r="V15" s="12">
        <v>0</v>
      </c>
      <c r="W15" s="6">
        <v>7</v>
      </c>
      <c r="X15" s="14">
        <v>136</v>
      </c>
      <c r="Y15" s="14">
        <f t="shared" si="4"/>
        <v>952</v>
      </c>
      <c r="Z15" s="14">
        <v>360</v>
      </c>
      <c r="AA15" s="6" t="s">
        <v>55</v>
      </c>
      <c r="AB15" s="14">
        <f t="shared" si="5"/>
        <v>1312</v>
      </c>
      <c r="AC15" s="15"/>
    </row>
    <row r="16" spans="1:29" s="1" customFormat="1" ht="30" customHeight="1" x14ac:dyDescent="0.3">
      <c r="A16" s="6" t="s">
        <v>0</v>
      </c>
      <c r="B16" s="6">
        <f t="shared" si="0"/>
        <v>10</v>
      </c>
      <c r="C16" s="7" t="s">
        <v>56</v>
      </c>
      <c r="D16" s="7" t="s">
        <v>2</v>
      </c>
      <c r="E16" s="6" t="s">
        <v>105</v>
      </c>
      <c r="F16" s="6" t="s">
        <v>25</v>
      </c>
      <c r="G16" s="8">
        <v>43160</v>
      </c>
      <c r="H16" s="8">
        <v>43798</v>
      </c>
      <c r="I16" s="9">
        <f t="shared" si="1"/>
        <v>1</v>
      </c>
      <c r="J16" s="9">
        <f t="shared" si="2"/>
        <v>8</v>
      </c>
      <c r="K16" s="10">
        <f t="shared" si="3"/>
        <v>28</v>
      </c>
      <c r="L16" s="12">
        <v>0</v>
      </c>
      <c r="M16" s="12">
        <v>1</v>
      </c>
      <c r="N16" s="12">
        <v>0</v>
      </c>
      <c r="O16" s="12">
        <v>1</v>
      </c>
      <c r="P16" s="12">
        <v>1</v>
      </c>
      <c r="Q16" s="13">
        <v>0</v>
      </c>
      <c r="R16" s="12">
        <v>0</v>
      </c>
      <c r="S16" s="12">
        <v>0</v>
      </c>
      <c r="T16" s="12">
        <v>10</v>
      </c>
      <c r="U16" s="12">
        <v>0</v>
      </c>
      <c r="V16" s="12">
        <v>-3</v>
      </c>
      <c r="W16" s="6">
        <v>7</v>
      </c>
      <c r="X16" s="14">
        <v>136</v>
      </c>
      <c r="Y16" s="14">
        <f t="shared" si="4"/>
        <v>952</v>
      </c>
      <c r="Z16" s="14">
        <v>275</v>
      </c>
      <c r="AA16" s="6" t="s">
        <v>26</v>
      </c>
      <c r="AB16" s="14">
        <f t="shared" si="5"/>
        <v>1227</v>
      </c>
      <c r="AC16" s="15"/>
    </row>
    <row r="17" spans="1:29" s="1" customFormat="1" ht="30" customHeight="1" x14ac:dyDescent="0.3">
      <c r="A17" s="6" t="s">
        <v>0</v>
      </c>
      <c r="B17" s="6">
        <f t="shared" si="0"/>
        <v>10</v>
      </c>
      <c r="C17" s="7" t="s">
        <v>57</v>
      </c>
      <c r="D17" s="7" t="s">
        <v>28</v>
      </c>
      <c r="E17" s="6" t="s">
        <v>106</v>
      </c>
      <c r="F17" s="6" t="s">
        <v>58</v>
      </c>
      <c r="G17" s="8">
        <v>43054</v>
      </c>
      <c r="H17" s="8">
        <v>43798</v>
      </c>
      <c r="I17" s="9">
        <f t="shared" si="1"/>
        <v>2</v>
      </c>
      <c r="J17" s="9">
        <f t="shared" si="2"/>
        <v>0</v>
      </c>
      <c r="K17" s="10">
        <f t="shared" si="3"/>
        <v>14</v>
      </c>
      <c r="L17" s="12">
        <v>6</v>
      </c>
      <c r="M17" s="12">
        <v>1</v>
      </c>
      <c r="N17" s="12">
        <v>1</v>
      </c>
      <c r="O17" s="12">
        <v>2</v>
      </c>
      <c r="P17" s="12">
        <v>0</v>
      </c>
      <c r="Q17" s="13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6">
        <v>7</v>
      </c>
      <c r="X17" s="14">
        <v>119</v>
      </c>
      <c r="Y17" s="14">
        <f t="shared" si="4"/>
        <v>833</v>
      </c>
      <c r="Z17" s="14">
        <v>275</v>
      </c>
      <c r="AA17" s="6" t="s">
        <v>59</v>
      </c>
      <c r="AB17" s="14">
        <f t="shared" si="5"/>
        <v>1108</v>
      </c>
      <c r="AC17" s="15"/>
    </row>
    <row r="18" spans="1:29" s="1" customFormat="1" ht="30" customHeight="1" x14ac:dyDescent="0.3">
      <c r="A18" s="6" t="s">
        <v>0</v>
      </c>
      <c r="B18" s="6">
        <f t="shared" si="0"/>
        <v>10</v>
      </c>
      <c r="C18" s="7" t="s">
        <v>60</v>
      </c>
      <c r="D18" s="7" t="s">
        <v>61</v>
      </c>
      <c r="E18" s="6" t="s">
        <v>62</v>
      </c>
      <c r="F18" s="6" t="s">
        <v>63</v>
      </c>
      <c r="G18" s="8">
        <v>42611</v>
      </c>
      <c r="H18" s="8">
        <v>43798</v>
      </c>
      <c r="I18" s="9">
        <f t="shared" si="1"/>
        <v>3</v>
      </c>
      <c r="J18" s="9">
        <f t="shared" si="2"/>
        <v>3</v>
      </c>
      <c r="K18" s="10">
        <f t="shared" si="3"/>
        <v>0</v>
      </c>
      <c r="L18" s="12">
        <v>6</v>
      </c>
      <c r="M18" s="12">
        <v>1</v>
      </c>
      <c r="N18" s="12">
        <v>0</v>
      </c>
      <c r="O18" s="12">
        <v>3</v>
      </c>
      <c r="P18" s="12">
        <v>0</v>
      </c>
      <c r="Q18" s="13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6">
        <v>5</v>
      </c>
      <c r="X18" s="14">
        <v>119</v>
      </c>
      <c r="Y18" s="14">
        <f t="shared" si="4"/>
        <v>595</v>
      </c>
      <c r="Z18" s="14">
        <v>275</v>
      </c>
      <c r="AA18" s="6" t="s">
        <v>64</v>
      </c>
      <c r="AB18" s="14">
        <f t="shared" si="5"/>
        <v>870</v>
      </c>
      <c r="AC18" s="15"/>
    </row>
    <row r="19" spans="1:29" s="1" customFormat="1" ht="30" customHeight="1" x14ac:dyDescent="0.3">
      <c r="A19" s="6" t="s">
        <v>0</v>
      </c>
      <c r="B19" s="6">
        <f t="shared" si="0"/>
        <v>9</v>
      </c>
      <c r="C19" s="7" t="s">
        <v>65</v>
      </c>
      <c r="D19" s="7" t="s">
        <v>2</v>
      </c>
      <c r="E19" s="6" t="s">
        <v>107</v>
      </c>
      <c r="F19" s="6" t="s">
        <v>40</v>
      </c>
      <c r="G19" s="8">
        <v>43313</v>
      </c>
      <c r="H19" s="8">
        <v>43798</v>
      </c>
      <c r="I19" s="9">
        <f t="shared" si="1"/>
        <v>1</v>
      </c>
      <c r="J19" s="9">
        <f t="shared" si="2"/>
        <v>3</v>
      </c>
      <c r="K19" s="10">
        <f t="shared" si="3"/>
        <v>28</v>
      </c>
      <c r="L19" s="12">
        <v>0</v>
      </c>
      <c r="M19" s="12">
        <v>0</v>
      </c>
      <c r="N19" s="12">
        <v>0</v>
      </c>
      <c r="O19" s="12">
        <v>1</v>
      </c>
      <c r="P19" s="12">
        <v>1</v>
      </c>
      <c r="Q19" s="13">
        <v>0</v>
      </c>
      <c r="R19" s="12">
        <v>0</v>
      </c>
      <c r="S19" s="12">
        <v>0</v>
      </c>
      <c r="T19" s="12">
        <v>10</v>
      </c>
      <c r="U19" s="12">
        <v>0</v>
      </c>
      <c r="V19" s="12">
        <v>-3</v>
      </c>
      <c r="W19" s="6">
        <v>7</v>
      </c>
      <c r="X19" s="14">
        <v>136</v>
      </c>
      <c r="Y19" s="14">
        <f t="shared" si="4"/>
        <v>952</v>
      </c>
      <c r="Z19" s="14">
        <v>360</v>
      </c>
      <c r="AA19" s="6" t="s">
        <v>66</v>
      </c>
      <c r="AB19" s="14">
        <f t="shared" si="5"/>
        <v>1312</v>
      </c>
      <c r="AC19" s="15"/>
    </row>
    <row r="20" spans="1:29" s="1" customFormat="1" ht="30" customHeight="1" x14ac:dyDescent="0.3">
      <c r="A20" s="6" t="s">
        <v>0</v>
      </c>
      <c r="B20" s="6">
        <f t="shared" si="0"/>
        <v>1</v>
      </c>
      <c r="C20" s="7" t="s">
        <v>67</v>
      </c>
      <c r="D20" s="7" t="s">
        <v>38</v>
      </c>
      <c r="E20" s="6" t="s">
        <v>68</v>
      </c>
      <c r="F20" s="6" t="s">
        <v>31</v>
      </c>
      <c r="G20" s="8">
        <v>43663</v>
      </c>
      <c r="H20" s="8">
        <v>43798</v>
      </c>
      <c r="I20" s="9">
        <f t="shared" si="1"/>
        <v>0</v>
      </c>
      <c r="J20" s="9">
        <f t="shared" si="2"/>
        <v>4</v>
      </c>
      <c r="K20" s="10">
        <f t="shared" si="3"/>
        <v>12</v>
      </c>
      <c r="L20" s="12">
        <v>0</v>
      </c>
      <c r="M20" s="12">
        <v>1</v>
      </c>
      <c r="N20" s="12">
        <v>0</v>
      </c>
      <c r="O20" s="12">
        <v>0</v>
      </c>
      <c r="P20" s="12">
        <v>0</v>
      </c>
      <c r="Q20" s="13">
        <v>0</v>
      </c>
      <c r="R20" s="12">
        <v>0</v>
      </c>
      <c r="S20" s="12">
        <v>0</v>
      </c>
      <c r="T20" s="12">
        <v>10</v>
      </c>
      <c r="U20" s="12">
        <v>-10</v>
      </c>
      <c r="V20" s="12">
        <v>0</v>
      </c>
      <c r="W20" s="6">
        <v>7</v>
      </c>
      <c r="X20" s="14">
        <v>136</v>
      </c>
      <c r="Y20" s="14">
        <f t="shared" si="4"/>
        <v>952</v>
      </c>
      <c r="Z20" s="14">
        <v>360</v>
      </c>
      <c r="AA20" s="6" t="s">
        <v>69</v>
      </c>
      <c r="AB20" s="14">
        <f t="shared" si="5"/>
        <v>1312</v>
      </c>
      <c r="AC20" s="15"/>
    </row>
    <row r="21" spans="1:29" ht="15" customHeight="1" x14ac:dyDescent="0.3">
      <c r="C21" s="4"/>
      <c r="AC21" s="15"/>
    </row>
    <row r="22" spans="1:29" ht="25.5" customHeight="1" x14ac:dyDescent="0.3">
      <c r="A22" s="5" t="s">
        <v>96</v>
      </c>
      <c r="AC22" s="15"/>
    </row>
  </sheetData>
  <autoFilter ref="A1:AC1">
    <sortState ref="A2:AD20">
      <sortCondition descending="1" ref="B1"/>
    </sortState>
  </autoFilter>
  <conditionalFormatting sqref="L2:V2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2019-12-16T12:12:56Z</dcterms:modified>
</cp:coreProperties>
</file>